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RETORIA CONTÁBIL\CONTABILIDADE\PORTAL TRANPARÊNCIA\RECEITA\RECEITA ORC FUNDEPES\TRANSPARÊNCIA\"/>
    </mc:Choice>
  </mc:AlternateContent>
  <bookViews>
    <workbookView xWindow="0" yWindow="0" windowWidth="20490" windowHeight="7155"/>
  </bookViews>
  <sheets>
    <sheet name="2022" sheetId="10" r:id="rId1"/>
  </sheets>
  <definedNames>
    <definedName name="_xlnm.Print_Area" localSheetId="0">'2022'!$A$1:$P$48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0" l="1"/>
  <c r="P23" i="10"/>
  <c r="P24" i="10"/>
  <c r="P25" i="10"/>
  <c r="P26" i="10"/>
  <c r="P27" i="10"/>
  <c r="P28" i="10"/>
  <c r="P29" i="10"/>
  <c r="P30" i="10"/>
  <c r="P31" i="10"/>
  <c r="P32" i="10"/>
  <c r="P33" i="10"/>
  <c r="P36" i="10"/>
  <c r="P37" i="10"/>
  <c r="O28" i="10"/>
  <c r="O29" i="10"/>
  <c r="O30" i="10"/>
  <c r="O31" i="10"/>
  <c r="L23" i="10"/>
  <c r="L24" i="10"/>
  <c r="L25" i="10"/>
  <c r="L26" i="10"/>
  <c r="K23" i="10" l="1"/>
  <c r="K24" i="10"/>
  <c r="K25" i="10"/>
  <c r="K26" i="10"/>
  <c r="K28" i="10"/>
  <c r="K33" i="10"/>
  <c r="J28" i="10"/>
  <c r="J33" i="10"/>
  <c r="I28" i="10"/>
  <c r="I33" i="10"/>
  <c r="H28" i="10"/>
  <c r="H33" i="10"/>
  <c r="G28" i="10"/>
  <c r="G33" i="10"/>
  <c r="F28" i="10"/>
  <c r="F33" i="10"/>
  <c r="E26" i="10"/>
  <c r="E25" i="10" s="1"/>
  <c r="E24" i="10" s="1"/>
  <c r="E23" i="10" s="1"/>
  <c r="E33" i="10"/>
  <c r="E28" i="10" s="1"/>
  <c r="C37" i="10"/>
  <c r="C36" i="10" s="1"/>
  <c r="C28" i="10" s="1"/>
  <c r="C26" i="10"/>
  <c r="C25" i="10" s="1"/>
  <c r="C24" i="10" s="1"/>
  <c r="C23" i="10" s="1"/>
  <c r="C21" i="10"/>
  <c r="C20" i="10" s="1"/>
  <c r="C19" i="10" s="1"/>
  <c r="C18" i="10" s="1"/>
  <c r="C17" i="10" s="1"/>
  <c r="B28" i="10"/>
  <c r="P38" i="10"/>
  <c r="O37" i="10"/>
  <c r="O36" i="10" s="1"/>
  <c r="O33" i="10" s="1"/>
  <c r="N37" i="10"/>
  <c r="N36" i="10" s="1"/>
  <c r="N33" i="10" s="1"/>
  <c r="N28" i="10" s="1"/>
  <c r="M37" i="10"/>
  <c r="M36" i="10" s="1"/>
  <c r="M33" i="10" s="1"/>
  <c r="M28" i="10" s="1"/>
  <c r="L37" i="10"/>
  <c r="L36" i="10" s="1"/>
  <c r="L33" i="10" s="1"/>
  <c r="L28" i="10" s="1"/>
  <c r="K37" i="10"/>
  <c r="K36" i="10" s="1"/>
  <c r="J37" i="10"/>
  <c r="J36" i="10" s="1"/>
  <c r="I37" i="10"/>
  <c r="I36" i="10" s="1"/>
  <c r="H37" i="10"/>
  <c r="H36" i="10" s="1"/>
  <c r="G37" i="10"/>
  <c r="G36" i="10" s="1"/>
  <c r="F37" i="10"/>
  <c r="F36" i="10" s="1"/>
  <c r="E37" i="10"/>
  <c r="D37" i="10"/>
  <c r="D36" i="10" s="1"/>
  <c r="D33" i="10" s="1"/>
  <c r="D28" i="10" s="1"/>
  <c r="B37" i="10"/>
  <c r="B36" i="10" s="1"/>
  <c r="E36" i="10"/>
  <c r="G26" i="10"/>
  <c r="G25" i="10" s="1"/>
  <c r="G24" i="10" s="1"/>
  <c r="G23" i="10" s="1"/>
  <c r="F26" i="10"/>
  <c r="F25" i="10" s="1"/>
  <c r="F24" i="10" s="1"/>
  <c r="B26" i="10"/>
  <c r="B25" i="10" s="1"/>
  <c r="B24" i="10" s="1"/>
  <c r="B23" i="10" s="1"/>
  <c r="O21" i="10"/>
  <c r="O20" i="10" s="1"/>
  <c r="O19" i="10" s="1"/>
  <c r="O18" i="10" s="1"/>
  <c r="N21" i="10"/>
  <c r="N20" i="10" s="1"/>
  <c r="N19" i="10" s="1"/>
  <c r="N18" i="10" s="1"/>
  <c r="M21" i="10"/>
  <c r="M20" i="10" s="1"/>
  <c r="M19" i="10" s="1"/>
  <c r="M18" i="10" s="1"/>
  <c r="L21" i="10"/>
  <c r="L20" i="10" s="1"/>
  <c r="L19" i="10" s="1"/>
  <c r="L18" i="10" s="1"/>
  <c r="K21" i="10"/>
  <c r="K20" i="10" s="1"/>
  <c r="K19" i="10" s="1"/>
  <c r="K18" i="10" s="1"/>
  <c r="J21" i="10"/>
  <c r="J20" i="10" s="1"/>
  <c r="J19" i="10" s="1"/>
  <c r="J18" i="10" s="1"/>
  <c r="I21" i="10"/>
  <c r="I20" i="10" s="1"/>
  <c r="I19" i="10" s="1"/>
  <c r="I18" i="10" s="1"/>
  <c r="H21" i="10"/>
  <c r="H20" i="10" s="1"/>
  <c r="H19" i="10" s="1"/>
  <c r="H18" i="10" s="1"/>
  <c r="H17" i="10" s="1"/>
  <c r="G21" i="10"/>
  <c r="F21" i="10"/>
  <c r="F20" i="10" s="1"/>
  <c r="F19" i="10" s="1"/>
  <c r="F18" i="10" s="1"/>
  <c r="E21" i="10"/>
  <c r="E20" i="10" s="1"/>
  <c r="D21" i="10"/>
  <c r="B21" i="10"/>
  <c r="B20" i="10" s="1"/>
  <c r="B19" i="10" s="1"/>
  <c r="B18" i="10" s="1"/>
  <c r="D20" i="10"/>
  <c r="D19" i="10" s="1"/>
  <c r="L17" i="10" l="1"/>
  <c r="L39" i="10" s="1"/>
  <c r="K17" i="10"/>
  <c r="K39" i="10" s="1"/>
  <c r="P21" i="10"/>
  <c r="M17" i="10"/>
  <c r="M39" i="10" s="1"/>
  <c r="H39" i="10"/>
  <c r="D18" i="10"/>
  <c r="E19" i="10"/>
  <c r="E18" i="10" s="1"/>
  <c r="E17" i="10" s="1"/>
  <c r="I17" i="10"/>
  <c r="I39" i="10" s="1"/>
  <c r="O17" i="10"/>
  <c r="O39" i="10" s="1"/>
  <c r="B17" i="10"/>
  <c r="J17" i="10"/>
  <c r="J39" i="10" s="1"/>
  <c r="F23" i="10"/>
  <c r="N17" i="10"/>
  <c r="N39" i="10" s="1"/>
  <c r="G20" i="10"/>
  <c r="G19" i="10" s="1"/>
  <c r="G18" i="10" s="1"/>
  <c r="G17" i="10" s="1"/>
  <c r="G39" i="10" s="1"/>
  <c r="D17" i="10" l="1"/>
  <c r="E39" i="10"/>
  <c r="F17" i="10"/>
  <c r="F39" i="10" s="1"/>
  <c r="P20" i="10"/>
  <c r="P18" i="10"/>
  <c r="P19" i="10"/>
  <c r="P17" i="10" l="1"/>
  <c r="D39" i="10"/>
  <c r="P39" i="10" s="1"/>
</calcChain>
</file>

<file path=xl/sharedStrings.xml><?xml version="1.0" encoding="utf-8"?>
<sst xmlns="http://schemas.openxmlformats.org/spreadsheetml/2006/main" count="51" uniqueCount="51">
  <si>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</si>
  <si>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</si>
  <si>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</si>
  <si>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</si>
  <si>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</si>
  <si>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</si>
  <si>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</si>
  <si>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</si>
  <si>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</si>
  <si>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</si>
  <si>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</si>
  <si>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</si>
  <si>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1.0.0.0.00.00 RECEITAS CORRENTES</t>
  </si>
  <si>
    <t>1.3.0.0.00.00 RECEITA PATRIMONIAL</t>
  </si>
  <si>
    <t>1.3.2.0.00.00 VALORES MOBILIÁRIOS</t>
  </si>
  <si>
    <t>1.3.2.1.01.01 REMUNERAÇÃO DE DEPÓSITOS BANCÁRIOS – PRINCIPAL</t>
  </si>
  <si>
    <t>1.9.0.0.00.00 OUTRAS RECEITAS CORRENTES</t>
  </si>
  <si>
    <t>1.3.2.1.00.00 JUROS E CORREÇÕES MONETÁRIAS</t>
  </si>
  <si>
    <t>1.3.2.1.01.00 REMUNERAÇÃO DE DEPÓSITOS BANCÁRIOS</t>
  </si>
  <si>
    <t>1.6.0.0.00.00 RECEITA DE SERVIÇOS</t>
  </si>
  <si>
    <t>1.6.1.0.00.00 SERVIÇOS ADMINISTRATIVOS E COMERCIAIS GERAIS</t>
  </si>
  <si>
    <t>1.6.1.1.00.00 SERVIÇOS ADMINISTRATIVOS E COMERCIAIS GERAIS</t>
  </si>
  <si>
    <t>1.6.1.1.02.00 INSCRIÇÃO EM CONCURSOS E PROCESSOS SELETIVOS</t>
  </si>
  <si>
    <t xml:space="preserve">1.9.2.2.99.00 OUTRAS RESTITUIÇÕES </t>
  </si>
  <si>
    <t>1.9.2.2.99.01 OUTRAS RESTITUIÇÕES - PRINCIPAL</t>
  </si>
  <si>
    <t>1.9.9.9.00.00 OUTRAS RECEITAS CORRENTES</t>
  </si>
  <si>
    <t>RECEITA PREVISTA (1)</t>
  </si>
  <si>
    <t>ESPECIFICAÇÃO</t>
  </si>
  <si>
    <t>RECEITA PREVISTA ATUALIZADA(2)</t>
  </si>
  <si>
    <t>RECEITA ARRECADADA (MENSAL)</t>
  </si>
  <si>
    <t xml:space="preserve">RECEITA ARRECADADA ACUMULADA </t>
  </si>
  <si>
    <t xml:space="preserve">NOTAS: </t>
  </si>
  <si>
    <t>Fonte da Informação: I-GESP</t>
  </si>
  <si>
    <t>RECEITA - (Arts. 48, § 1º, II e 48-A, inciso II, da LC nº 101/00 e art. 8º, II, do Decreto nº 10.540/20)</t>
  </si>
  <si>
    <t xml:space="preserve">RECEITA </t>
  </si>
  <si>
    <t>Exercício: 2022</t>
  </si>
  <si>
    <t>(2) - Considera-se Receita Prevista Atualizada o valor autorizado na LOA/2022, mais as suplementações que possam ocorrer no decorrer do exercício.</t>
  </si>
  <si>
    <t>(1) - Receita Prevista aprovada pela LOA/2022, Lei n.º 8.963 de 13 de janeiro de 2022.</t>
  </si>
  <si>
    <t>1.6.1.1.02.01 INSCRIÇÃO EM CONCURSOS E PROCESSOS SELETIVOS - PRINCIPAL</t>
  </si>
  <si>
    <t>1.9.9.0.00.00 DEMIAS RECEITAS CORRENTES</t>
  </si>
  <si>
    <t xml:space="preserve">1.9.9.9.12.00 ENCARGOS LEGAIS PELA INSCRIÇÃO EM DÍVIDA ATIVA E RECEITAS DE ÔNUS DE SUCUMBÊNCIA </t>
  </si>
  <si>
    <t>1.9.9.9.12.21 ONUS DE SUCUMBÊNCIA - PRINCIPAL</t>
  </si>
  <si>
    <t>FUNDO DE MODERNIZAÇÃO E APARELHAMENTO DA DEFENSORIA PÚBLICA DO ESTADO DE SERGIPE</t>
  </si>
  <si>
    <t>UNIDADE GESTORA: 28401 - FUNDO DE MODERNIZAÇÃO E APARELHAMENTO DA DEFENSORIA PÚBLICA DO ESTADO</t>
  </si>
  <si>
    <t>EXERCÍCIO 2022</t>
  </si>
  <si>
    <t>1.9.9.0.12.00 DEMIAS RECEITAS CORRENTES</t>
  </si>
  <si>
    <t>1.9.9.0.12.21 DEMIAS RECEITAS CORRENTES</t>
  </si>
  <si>
    <t xml:space="preserve">1.9.2.0.00.00 INDENIZAÇÕES, RESTITUIÇÕES E RESSARCIMENTOS </t>
  </si>
  <si>
    <t xml:space="preserve">1.9.2.2.00.00 RESTITUIÇÕES </t>
  </si>
  <si>
    <t>Data da última atualização: 31/12/2022</t>
  </si>
  <si>
    <t>RECEITA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</si>
</sst>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#,##0.00_ ;[Red]\-#,##0.00\ "/>
  </numFmts>
  <fonts count="14">
    <font>
      <sz val="11"/>
      <color theme="1"/>
      <name val="Calibri"/>
      <family val="2"/>
      <scheme val="minor"/>
    </font>
    <font>
      <b/>
      <sz val="9"/>
      <color rgb="FF000000"/>
      <name val="Arial2"/>
    </font>
    <font>
      <b/>
      <sz val="9"/>
      <color rgb="FF333333"/>
      <name val="Arial2"/>
    </font>
    <font>
      <b/>
      <sz val="10"/>
      <color rgb="FF000000"/>
      <name val="Calibri1"/>
    </font>
    <font>
      <b/>
      <sz val="8"/>
      <color rgb="FF000000"/>
      <name val="Calibri1"/>
    </font>
    <font>
      <b/>
      <sz val="10"/>
      <color rgb="FF333333"/>
      <name val="Calibri1"/>
    </font>
    <font>
      <sz val="8"/>
      <color rgb="FF000000"/>
      <name val="Calibri1"/>
    </font>
    <font>
      <sz val="10"/>
      <color rgb="FF000000"/>
      <name val="Calibri1"/>
    </font>
    <font>
      <b/>
      <sz val="8"/>
      <color rgb="FFFFFFFF"/>
      <name val="Arial2"/>
    </font>
    <font>
      <b/>
      <sz val="7"/>
      <color rgb="FFFFFFFF"/>
      <name val="Arial2"/>
    </font>
    <font>
      <b/>
      <sz val="10"/>
      <color theme="1"/>
      <name val="Calibri1"/>
    </font>
    <font>
      <sz val="10"/>
      <color theme="1"/>
      <name val="Calibri1"/>
    </font>
    <font>
      <sz val="10"/>
      <color theme="1"/>
      <name val="Arial2"/>
    </font>
    <font>
      <b/>
      <sz val="10"/>
      <color theme="8"/>
      <name val="Arial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2B2B2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0" fontId="0" fillId="4" borderId="0" xfId="0" applyFill="1"/>
    <xf numFmtId="165" fontId="3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>
      <alignment wrapText="1"/>
    </xf>
    <xf numFmtId="4" fontId="9" fillId="8" borderId="0" xfId="0" applyNumberFormat="1" applyFont="1" applyFill="1" applyBorder="1" applyAlignment="1">
      <alignment wrapText="1"/>
    </xf>
    <xf numFmtId="4" fontId="9" fillId="8" borderId="0" xfId="0" applyNumberFormat="1" applyFont="1" applyFill="1" applyBorder="1"/>
    <xf numFmtId="4" fontId="8" fillId="8" borderId="0" xfId="0" applyNumberFormat="1" applyFont="1" applyFill="1" applyBorder="1"/>
    <xf numFmtId="4" fontId="9" fillId="8" borderId="0" xfId="0" applyNumberFormat="1" applyFont="1" applyFill="1" applyBorder="1" applyAlignment="1">
      <alignment horizontal="center"/>
    </xf>
    <xf numFmtId="164" fontId="9" fillId="8" borderId="0" xfId="0" applyNumberFormat="1" applyFont="1" applyFill="1" applyBorder="1"/>
    <xf numFmtId="164" fontId="8" fillId="8" borderId="0" xfId="0" applyNumberFormat="1" applyFont="1" applyFill="1" applyBorder="1"/>
    <xf numFmtId="0" fontId="0" fillId="0" borderId="0" xfId="0" applyFont="1"/>
    <xf numFmtId="0" fontId="12" fillId="8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" fillId="6" borderId="15" xfId="0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right" vertical="center"/>
    </xf>
    <xf numFmtId="165" fontId="7" fillId="0" borderId="17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 indent="1"/>
    </xf>
    <xf numFmtId="0" fontId="13" fillId="8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4" fontId="3" fillId="3" borderId="0" xfId="0" applyNumberFormat="1" applyFont="1" applyFill="1" applyBorder="1"/>
    <xf numFmtId="0" fontId="3" fillId="2" borderId="20" xfId="0" applyFont="1" applyFill="1" applyBorder="1" applyAlignment="1">
      <alignment horizontal="right" vertical="center" wrapText="1"/>
    </xf>
    <xf numFmtId="165" fontId="3" fillId="2" borderId="21" xfId="0" applyNumberFormat="1" applyFont="1" applyFill="1" applyBorder="1" applyAlignment="1">
      <alignment horizontal="right" vertical="center" wrapText="1"/>
    </xf>
    <xf numFmtId="165" fontId="3" fillId="5" borderId="21" xfId="0" applyNumberFormat="1" applyFont="1" applyFill="1" applyBorder="1" applyAlignment="1">
      <alignment horizontal="right" vertical="center" wrapText="1"/>
    </xf>
    <xf numFmtId="165" fontId="3" fillId="2" borderId="21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 wrapText="1"/>
    </xf>
    <xf numFmtId="165" fontId="5" fillId="0" borderId="17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 wrapText="1"/>
    </xf>
    <xf numFmtId="0" fontId="0" fillId="0" borderId="17" xfId="0" applyBorder="1"/>
    <xf numFmtId="165" fontId="7" fillId="0" borderId="18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Border="1" applyAlignment="1">
      <alignment horizontal="right" vertical="center"/>
    </xf>
    <xf numFmtId="165" fontId="7" fillId="0" borderId="23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4" xfId="0" applyFill="1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4" fontId="1" fillId="6" borderId="12" xfId="0" applyNumberFormat="1" applyFont="1" applyFill="1" applyBorder="1" applyAlignment="1">
      <alignment horizontal="center" vertical="center" wrapText="1"/>
    </xf>
    <xf numFmtId="4" fontId="1" fillId="6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9525</xdr:rowOff>
    </xdr:from>
    <xdr:to>
      <xdr:col>5</xdr:col>
      <xdr:colOff>752475</xdr:colOff>
      <xdr:row>9</xdr:row>
      <xdr:rowOff>9525</xdr:rowOff>
    </xdr:to>
    <xdr:pic>
      <xdr:nvPicPr>
        <xdr:cNvPr id="2" name="Imagem 1" descr="C:\Comum em contabilidade\CONTABILIDADE\DEFENSORIA- CONTABILIDADE\DIVERSOS\DIVERSOS\LOGO DP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10550" y="200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P52"/>
  <sheetViews>
    <sheetView showGridLines="0" tabSelected="1" zoomScaleNormal="100" workbookViewId="0">
      <pane xSplit="1" topLeftCell="B1" activePane="topRight" state="frozen"/>
      <selection activeCell="A7" sqref="A7"/>
      <selection pane="topRight" activeCell="A40" sqref="A40"/>
    </sheetView>
  </sheetViews>
  <sheetFormatPr defaultRowHeight="15"/>
  <cols>
    <col min="1" max="1" width="78.42578125" customWidth="1"/>
    <col min="2" max="3" width="15.42578125" bestFit="1" customWidth="1"/>
    <col min="4" max="8" width="12.7109375" bestFit="1" customWidth="1"/>
    <col min="9" max="9" width="12.7109375" customWidth="1"/>
    <col min="10" max="14" width="11.7109375" customWidth="1"/>
    <col min="15" max="15" width="11.7109375" bestFit="1" customWidth="1"/>
    <col min="16" max="16" width="13.85546875" bestFit="1" customWidth="1"/>
  </cols>
  <sheetData>
    <row r="10" spans="1:16">
      <c r="A10" s="46" t="s">
        <v>42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>
      <c r="A11" s="47" t="s">
        <v>35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>
      <c r="A12" s="43" t="s">
        <v>33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</row>
    <row r="13" spans="1:16" s="2" customFormat="1">
      <c r="A13" s="21" t="s">
        <v>43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8" t="s">
        <v>44</v>
      </c>
      <c r="O13" s="48"/>
      <c r="P13" s="48"/>
    </row>
    <row r="14" spans="1:16" ht="36" customHeight="1">
      <c r="A14" s="49" t="s">
        <v>27</v>
      </c>
      <c r="B14" s="51" t="s">
        <v>26</v>
      </c>
      <c r="C14" s="51" t="s">
        <v>28</v>
      </c>
      <c r="D14" s="53" t="s">
        <v>29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6" t="s">
        <v>30</v>
      </c>
    </row>
    <row r="15" spans="1:16">
      <c r="A15" s="50"/>
      <c r="B15" s="52"/>
      <c r="C15" s="52"/>
      <c r="D15" s="22" t="s">
        <v>0</v>
      </c>
      <c r="E15" s="22" t="s">
        <v>1</v>
      </c>
      <c r="F15" s="22" t="s">
        <v>2</v>
      </c>
      <c r="G15" s="22" t="s">
        <v>3</v>
      </c>
      <c r="H15" s="22" t="s">
        <v>4</v>
      </c>
      <c r="I15" s="22" t="s">
        <v>5</v>
      </c>
      <c r="J15" s="22" t="s">
        <v>6</v>
      </c>
      <c r="K15" s="22" t="s">
        <v>7</v>
      </c>
      <c r="L15" s="22" t="s">
        <v>8</v>
      </c>
      <c r="M15" s="22" t="s">
        <v>9</v>
      </c>
      <c r="N15" s="22" t="s">
        <v>10</v>
      </c>
      <c r="O15" s="22" t="s">
        <v>11</v>
      </c>
      <c r="P15" s="57"/>
    </row>
    <row r="16" spans="1:16">
      <c r="A16" s="43" t="s">
        <v>34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</row>
    <row r="17" spans="1:16">
      <c r="A17" s="25" t="s">
        <v>12</v>
      </c>
      <c r="B17" s="36">
        <f>B18+B23+B28</f>
        <v>646055</v>
      </c>
      <c r="C17" s="36">
        <f>C18+C23+C28</f>
        <v>646055</v>
      </c>
      <c r="D17" s="41">
        <f>D18+D28</f>
        <v>17004.599999999999</v>
      </c>
      <c r="E17" s="41">
        <f t="shared" ref="E17:O17" si="0">E18+E23+E28</f>
        <v>28683.39</v>
      </c>
      <c r="F17" s="3">
        <f t="shared" si="0"/>
        <v>45365.78</v>
      </c>
      <c r="G17" s="3">
        <f t="shared" si="0"/>
        <v>89702.42</v>
      </c>
      <c r="H17" s="3">
        <f t="shared" si="0"/>
        <v>20027.27</v>
      </c>
      <c r="I17" s="3">
        <f t="shared" si="0"/>
        <v>30333.769999999997</v>
      </c>
      <c r="J17" s="3">
        <f t="shared" si="0"/>
        <v>19726.620000000003</v>
      </c>
      <c r="K17" s="3">
        <f t="shared" si="0"/>
        <v>28563.129999999997</v>
      </c>
      <c r="L17" s="3">
        <f t="shared" si="0"/>
        <v>23509.420000000002</v>
      </c>
      <c r="M17" s="3">
        <f t="shared" si="0"/>
        <v>21702.620000000003</v>
      </c>
      <c r="N17" s="3">
        <f t="shared" si="0"/>
        <v>32662.14</v>
      </c>
      <c r="O17" s="3">
        <f t="shared" si="0"/>
        <v>16694.489999999998</v>
      </c>
      <c r="P17" s="23">
        <f>SUM(D17:O17)</f>
        <v>373975.64999999997</v>
      </c>
    </row>
    <row r="18" spans="1:16">
      <c r="A18" s="26" t="s">
        <v>13</v>
      </c>
      <c r="B18" s="37">
        <f t="shared" ref="B18:O21" si="1">B19</f>
        <v>11625</v>
      </c>
      <c r="C18" s="37">
        <f t="shared" si="1"/>
        <v>11625</v>
      </c>
      <c r="D18" s="42">
        <f t="shared" si="1"/>
        <v>3884.96</v>
      </c>
      <c r="E18" s="4">
        <f t="shared" si="1"/>
        <v>4004.38</v>
      </c>
      <c r="F18" s="4">
        <f t="shared" si="1"/>
        <v>4968.16</v>
      </c>
      <c r="G18" s="4">
        <f t="shared" si="1"/>
        <v>4528.1499999999996</v>
      </c>
      <c r="H18" s="4">
        <f t="shared" si="1"/>
        <v>5639.75</v>
      </c>
      <c r="I18" s="4">
        <f t="shared" si="1"/>
        <v>5598.49</v>
      </c>
      <c r="J18" s="4">
        <f t="shared" si="1"/>
        <v>5771.17</v>
      </c>
      <c r="K18" s="4">
        <f t="shared" si="1"/>
        <v>6575.21</v>
      </c>
      <c r="L18" s="4">
        <f t="shared" si="1"/>
        <v>6103.88</v>
      </c>
      <c r="M18" s="4">
        <f t="shared" si="1"/>
        <v>5871</v>
      </c>
      <c r="N18" s="4">
        <f t="shared" si="1"/>
        <v>5492.63</v>
      </c>
      <c r="O18" s="4">
        <f t="shared" si="1"/>
        <v>2458.92</v>
      </c>
      <c r="P18" s="24">
        <f t="shared" ref="P18:P38" si="2">SUM(D18:O18)</f>
        <v>60896.69999999999</v>
      </c>
    </row>
    <row r="19" spans="1:16">
      <c r="A19" s="26" t="s">
        <v>14</v>
      </c>
      <c r="B19" s="38">
        <f t="shared" si="1"/>
        <v>11625</v>
      </c>
      <c r="C19" s="38">
        <f t="shared" si="1"/>
        <v>11625</v>
      </c>
      <c r="D19" s="42">
        <f t="shared" si="1"/>
        <v>3884.96</v>
      </c>
      <c r="E19" s="4">
        <f t="shared" si="1"/>
        <v>4004.38</v>
      </c>
      <c r="F19" s="4">
        <f t="shared" si="1"/>
        <v>4968.16</v>
      </c>
      <c r="G19" s="4">
        <f t="shared" si="1"/>
        <v>4528.1499999999996</v>
      </c>
      <c r="H19" s="4">
        <f t="shared" si="1"/>
        <v>5639.75</v>
      </c>
      <c r="I19" s="4">
        <f t="shared" si="1"/>
        <v>5598.49</v>
      </c>
      <c r="J19" s="4">
        <f t="shared" si="1"/>
        <v>5771.17</v>
      </c>
      <c r="K19" s="4">
        <f t="shared" si="1"/>
        <v>6575.21</v>
      </c>
      <c r="L19" s="4">
        <f t="shared" si="1"/>
        <v>6103.88</v>
      </c>
      <c r="M19" s="4">
        <f t="shared" si="1"/>
        <v>5871</v>
      </c>
      <c r="N19" s="4">
        <f t="shared" si="1"/>
        <v>5492.63</v>
      </c>
      <c r="O19" s="4">
        <f t="shared" si="1"/>
        <v>2458.92</v>
      </c>
      <c r="P19" s="24">
        <f>SUM(D19:O19)</f>
        <v>60896.69999999999</v>
      </c>
    </row>
    <row r="20" spans="1:16">
      <c r="A20" s="26" t="s">
        <v>17</v>
      </c>
      <c r="B20" s="38">
        <f t="shared" si="1"/>
        <v>11625</v>
      </c>
      <c r="C20" s="38">
        <f t="shared" si="1"/>
        <v>11625</v>
      </c>
      <c r="D20" s="42">
        <f t="shared" si="1"/>
        <v>3884.96</v>
      </c>
      <c r="E20" s="4">
        <f t="shared" si="1"/>
        <v>4004.38</v>
      </c>
      <c r="F20" s="4">
        <f t="shared" si="1"/>
        <v>4968.16</v>
      </c>
      <c r="G20" s="4">
        <f t="shared" si="1"/>
        <v>4528.1499999999996</v>
      </c>
      <c r="H20" s="4">
        <f t="shared" si="1"/>
        <v>5639.75</v>
      </c>
      <c r="I20" s="4">
        <f t="shared" si="1"/>
        <v>5598.49</v>
      </c>
      <c r="J20" s="4">
        <f t="shared" si="1"/>
        <v>5771.17</v>
      </c>
      <c r="K20" s="4">
        <f t="shared" si="1"/>
        <v>6575.21</v>
      </c>
      <c r="L20" s="4">
        <f t="shared" si="1"/>
        <v>6103.88</v>
      </c>
      <c r="M20" s="4">
        <f t="shared" si="1"/>
        <v>5871</v>
      </c>
      <c r="N20" s="4">
        <f t="shared" si="1"/>
        <v>5492.63</v>
      </c>
      <c r="O20" s="4">
        <f t="shared" si="1"/>
        <v>2458.92</v>
      </c>
      <c r="P20" s="24">
        <f>SUM(D20:O20)</f>
        <v>60896.69999999999</v>
      </c>
    </row>
    <row r="21" spans="1:16">
      <c r="A21" s="26" t="s">
        <v>18</v>
      </c>
      <c r="B21" s="38">
        <f t="shared" si="1"/>
        <v>11625</v>
      </c>
      <c r="C21" s="38">
        <f t="shared" si="1"/>
        <v>11625</v>
      </c>
      <c r="D21" s="42">
        <f t="shared" si="1"/>
        <v>3884.96</v>
      </c>
      <c r="E21" s="4">
        <f t="shared" si="1"/>
        <v>4004.38</v>
      </c>
      <c r="F21" s="4">
        <f t="shared" si="1"/>
        <v>4968.16</v>
      </c>
      <c r="G21" s="4">
        <f t="shared" si="1"/>
        <v>4528.1499999999996</v>
      </c>
      <c r="H21" s="4">
        <f t="shared" si="1"/>
        <v>5639.75</v>
      </c>
      <c r="I21" s="4">
        <f t="shared" si="1"/>
        <v>5598.49</v>
      </c>
      <c r="J21" s="4">
        <f t="shared" si="1"/>
        <v>5771.17</v>
      </c>
      <c r="K21" s="4">
        <f t="shared" si="1"/>
        <v>6575.21</v>
      </c>
      <c r="L21" s="4">
        <f t="shared" si="1"/>
        <v>6103.88</v>
      </c>
      <c r="M21" s="4">
        <f t="shared" si="1"/>
        <v>5871</v>
      </c>
      <c r="N21" s="4">
        <f t="shared" si="1"/>
        <v>5492.63</v>
      </c>
      <c r="O21" s="4">
        <f t="shared" si="1"/>
        <v>2458.92</v>
      </c>
      <c r="P21" s="24">
        <f>SUM(D21:O21)</f>
        <v>60896.69999999999</v>
      </c>
    </row>
    <row r="22" spans="1:16">
      <c r="A22" s="26" t="s">
        <v>15</v>
      </c>
      <c r="B22" s="38">
        <v>11625</v>
      </c>
      <c r="C22" s="38">
        <v>11625</v>
      </c>
      <c r="D22" s="42">
        <v>3884.96</v>
      </c>
      <c r="E22" s="4">
        <v>4004.38</v>
      </c>
      <c r="F22" s="4">
        <v>4968.16</v>
      </c>
      <c r="G22" s="6">
        <v>4528.1499999999996</v>
      </c>
      <c r="H22" s="4">
        <v>5639.75</v>
      </c>
      <c r="I22" s="4">
        <v>5598.49</v>
      </c>
      <c r="J22" s="4">
        <v>5771.17</v>
      </c>
      <c r="K22" s="4">
        <v>6575.21</v>
      </c>
      <c r="L22" s="4">
        <v>6103.88</v>
      </c>
      <c r="M22" s="4">
        <v>5871</v>
      </c>
      <c r="N22" s="4">
        <v>5492.63</v>
      </c>
      <c r="O22" s="5">
        <v>2458.92</v>
      </c>
      <c r="P22" s="24">
        <f>SUM(D22:O22)</f>
        <v>60896.69999999999</v>
      </c>
    </row>
    <row r="23" spans="1:16">
      <c r="A23" s="26" t="s">
        <v>19</v>
      </c>
      <c r="B23" s="38">
        <f t="shared" ref="B23:C26" si="3">B24</f>
        <v>363600</v>
      </c>
      <c r="C23" s="38">
        <f t="shared" si="3"/>
        <v>363600</v>
      </c>
      <c r="D23" s="42"/>
      <c r="E23" s="4">
        <f t="shared" ref="E23:G26" si="4">E24</f>
        <v>4860</v>
      </c>
      <c r="F23" s="4">
        <f t="shared" si="4"/>
        <v>3820</v>
      </c>
      <c r="G23" s="6">
        <f t="shared" si="4"/>
        <v>72022</v>
      </c>
      <c r="H23" s="4"/>
      <c r="I23" s="4"/>
      <c r="J23" s="4"/>
      <c r="K23" s="4">
        <f t="shared" ref="K23:L26" si="5">K24</f>
        <v>80</v>
      </c>
      <c r="L23" s="4">
        <f t="shared" si="5"/>
        <v>3080</v>
      </c>
      <c r="M23" s="4"/>
      <c r="N23" s="4"/>
      <c r="O23" s="5"/>
      <c r="P23" s="24">
        <f>P24</f>
        <v>83862</v>
      </c>
    </row>
    <row r="24" spans="1:16">
      <c r="A24" s="26" t="s">
        <v>20</v>
      </c>
      <c r="B24" s="38">
        <f t="shared" si="3"/>
        <v>363600</v>
      </c>
      <c r="C24" s="38">
        <f t="shared" si="3"/>
        <v>363600</v>
      </c>
      <c r="D24" s="42"/>
      <c r="E24" s="4">
        <f t="shared" si="4"/>
        <v>4860</v>
      </c>
      <c r="F24" s="4">
        <f t="shared" si="4"/>
        <v>3820</v>
      </c>
      <c r="G24" s="6">
        <f t="shared" si="4"/>
        <v>72022</v>
      </c>
      <c r="H24" s="4"/>
      <c r="I24" s="4"/>
      <c r="J24" s="4"/>
      <c r="K24" s="4">
        <f t="shared" si="5"/>
        <v>80</v>
      </c>
      <c r="L24" s="4">
        <f t="shared" si="5"/>
        <v>3080</v>
      </c>
      <c r="M24" s="4"/>
      <c r="N24" s="4"/>
      <c r="O24" s="5"/>
      <c r="P24" s="24">
        <f>P25</f>
        <v>83862</v>
      </c>
    </row>
    <row r="25" spans="1:16">
      <c r="A25" s="26" t="s">
        <v>21</v>
      </c>
      <c r="B25" s="38">
        <f t="shared" si="3"/>
        <v>363600</v>
      </c>
      <c r="C25" s="38">
        <f t="shared" si="3"/>
        <v>363600</v>
      </c>
      <c r="D25" s="42"/>
      <c r="E25" s="4">
        <f t="shared" si="4"/>
        <v>4860</v>
      </c>
      <c r="F25" s="4">
        <f t="shared" si="4"/>
        <v>3820</v>
      </c>
      <c r="G25" s="6">
        <f t="shared" si="4"/>
        <v>72022</v>
      </c>
      <c r="H25" s="4"/>
      <c r="I25" s="4"/>
      <c r="J25" s="4"/>
      <c r="K25" s="4">
        <f t="shared" si="5"/>
        <v>80</v>
      </c>
      <c r="L25" s="4">
        <f t="shared" si="5"/>
        <v>3080</v>
      </c>
      <c r="M25" s="4"/>
      <c r="N25" s="4"/>
      <c r="O25" s="5"/>
      <c r="P25" s="24">
        <f>P26</f>
        <v>83862</v>
      </c>
    </row>
    <row r="26" spans="1:16">
      <c r="A26" s="26" t="s">
        <v>22</v>
      </c>
      <c r="B26" s="38">
        <f t="shared" si="3"/>
        <v>363600</v>
      </c>
      <c r="C26" s="38">
        <f t="shared" si="3"/>
        <v>363600</v>
      </c>
      <c r="D26" s="42"/>
      <c r="E26" s="4">
        <f t="shared" si="4"/>
        <v>4860</v>
      </c>
      <c r="F26" s="4">
        <f t="shared" si="4"/>
        <v>3820</v>
      </c>
      <c r="G26" s="6">
        <f t="shared" si="4"/>
        <v>72022</v>
      </c>
      <c r="H26" s="4"/>
      <c r="I26" s="4"/>
      <c r="J26" s="4"/>
      <c r="K26" s="4">
        <f t="shared" si="5"/>
        <v>80</v>
      </c>
      <c r="L26" s="4">
        <f t="shared" si="5"/>
        <v>3080</v>
      </c>
      <c r="M26" s="4"/>
      <c r="N26" s="4"/>
      <c r="O26" s="5"/>
      <c r="P26" s="24">
        <f>P27</f>
        <v>83862</v>
      </c>
    </row>
    <row r="27" spans="1:16">
      <c r="A27" s="26" t="s">
        <v>38</v>
      </c>
      <c r="B27" s="38">
        <v>363600</v>
      </c>
      <c r="C27" s="38">
        <v>363600</v>
      </c>
      <c r="D27" s="42"/>
      <c r="E27" s="4">
        <v>4860</v>
      </c>
      <c r="F27" s="4">
        <v>3820</v>
      </c>
      <c r="G27" s="6">
        <v>72022</v>
      </c>
      <c r="H27" s="4"/>
      <c r="I27" s="4"/>
      <c r="J27" s="4"/>
      <c r="K27" s="4">
        <v>80</v>
      </c>
      <c r="L27" s="4">
        <v>3080</v>
      </c>
      <c r="M27" s="4"/>
      <c r="N27" s="4"/>
      <c r="O27" s="5"/>
      <c r="P27" s="24">
        <f>SUM(D27:O27)</f>
        <v>83862</v>
      </c>
    </row>
    <row r="28" spans="1:16">
      <c r="A28" s="26" t="s">
        <v>16</v>
      </c>
      <c r="B28" s="38">
        <f>B34+B36</f>
        <v>270830</v>
      </c>
      <c r="C28" s="38">
        <f>C34+C36</f>
        <v>270830</v>
      </c>
      <c r="D28" s="42">
        <f t="shared" ref="D28:N28" si="6">D33</f>
        <v>13119.64</v>
      </c>
      <c r="E28" s="42">
        <f t="shared" si="6"/>
        <v>19819.009999999998</v>
      </c>
      <c r="F28" s="42">
        <f t="shared" si="6"/>
        <v>36577.620000000003</v>
      </c>
      <c r="G28" s="42">
        <f t="shared" si="6"/>
        <v>13152.27</v>
      </c>
      <c r="H28" s="42">
        <f t="shared" si="6"/>
        <v>14387.52</v>
      </c>
      <c r="I28" s="42">
        <f t="shared" si="6"/>
        <v>24735.279999999999</v>
      </c>
      <c r="J28" s="42">
        <f t="shared" si="6"/>
        <v>13955.45</v>
      </c>
      <c r="K28" s="42">
        <f t="shared" si="6"/>
        <v>21907.919999999998</v>
      </c>
      <c r="L28" s="42">
        <f t="shared" si="6"/>
        <v>14325.54</v>
      </c>
      <c r="M28" s="42">
        <f t="shared" si="6"/>
        <v>15831.62</v>
      </c>
      <c r="N28" s="42">
        <f t="shared" si="6"/>
        <v>27169.51</v>
      </c>
      <c r="O28" s="42">
        <f>O29+O33</f>
        <v>14235.57</v>
      </c>
      <c r="P28" s="24">
        <f>SUM(D28:O28)</f>
        <v>229216.95000000004</v>
      </c>
    </row>
    <row r="29" spans="1:16">
      <c r="A29" s="26" t="s">
        <v>47</v>
      </c>
      <c r="B29" s="38"/>
      <c r="C29" s="3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>
        <f t="shared" ref="O29:P31" si="7">O30</f>
        <v>5882.34</v>
      </c>
      <c r="P29" s="24">
        <f t="shared" si="7"/>
        <v>5882.34</v>
      </c>
    </row>
    <row r="30" spans="1:16">
      <c r="A30" s="26" t="s">
        <v>48</v>
      </c>
      <c r="B30" s="38"/>
      <c r="C30" s="3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>
        <f t="shared" si="7"/>
        <v>5882.34</v>
      </c>
      <c r="P30" s="24">
        <f t="shared" si="7"/>
        <v>5882.34</v>
      </c>
    </row>
    <row r="31" spans="1:16">
      <c r="A31" s="26" t="s">
        <v>23</v>
      </c>
      <c r="B31" s="38"/>
      <c r="C31" s="3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>
        <f t="shared" si="7"/>
        <v>5882.34</v>
      </c>
      <c r="P31" s="24">
        <f t="shared" si="7"/>
        <v>5882.34</v>
      </c>
    </row>
    <row r="32" spans="1:16">
      <c r="A32" s="26" t="s">
        <v>24</v>
      </c>
      <c r="B32" s="38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>
        <v>5882.34</v>
      </c>
      <c r="P32" s="24">
        <f>SUM(D32:O32)</f>
        <v>5882.34</v>
      </c>
    </row>
    <row r="33" spans="1:16">
      <c r="A33" s="26" t="s">
        <v>39</v>
      </c>
      <c r="B33" s="38"/>
      <c r="C33" s="38"/>
      <c r="D33" s="42">
        <f t="shared" ref="D33:O33" si="8">D34+D36</f>
        <v>13119.64</v>
      </c>
      <c r="E33" s="42">
        <f t="shared" si="8"/>
        <v>19819.009999999998</v>
      </c>
      <c r="F33" s="42">
        <f t="shared" si="8"/>
        <v>36577.620000000003</v>
      </c>
      <c r="G33" s="42">
        <f t="shared" si="8"/>
        <v>13152.27</v>
      </c>
      <c r="H33" s="42">
        <f t="shared" si="8"/>
        <v>14387.52</v>
      </c>
      <c r="I33" s="42">
        <f t="shared" si="8"/>
        <v>24735.279999999999</v>
      </c>
      <c r="J33" s="42">
        <f t="shared" si="8"/>
        <v>13955.45</v>
      </c>
      <c r="K33" s="42">
        <f t="shared" si="8"/>
        <v>21907.919999999998</v>
      </c>
      <c r="L33" s="42">
        <f t="shared" si="8"/>
        <v>14325.54</v>
      </c>
      <c r="M33" s="42">
        <f t="shared" si="8"/>
        <v>15831.62</v>
      </c>
      <c r="N33" s="42">
        <f t="shared" si="8"/>
        <v>27169.51</v>
      </c>
      <c r="O33" s="42">
        <f t="shared" si="8"/>
        <v>8353.23</v>
      </c>
      <c r="P33" s="24">
        <f>P34+P36</f>
        <v>223334.61000000004</v>
      </c>
    </row>
    <row r="34" spans="1:16">
      <c r="A34" s="26" t="s">
        <v>45</v>
      </c>
      <c r="B34" s="38"/>
      <c r="C34" s="38"/>
      <c r="D34" s="42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24"/>
    </row>
    <row r="35" spans="1:16">
      <c r="A35" s="26" t="s">
        <v>46</v>
      </c>
      <c r="B35" s="39"/>
      <c r="C35" s="39"/>
      <c r="D35" s="42"/>
      <c r="E35" s="42"/>
      <c r="F35" s="4"/>
      <c r="G35" s="4"/>
      <c r="H35" s="4"/>
      <c r="I35" s="4"/>
      <c r="J35" s="4"/>
      <c r="K35" s="4"/>
      <c r="L35" s="4"/>
      <c r="M35" s="4"/>
      <c r="N35" s="4"/>
      <c r="O35" s="4"/>
      <c r="P35" s="24"/>
    </row>
    <row r="36" spans="1:16">
      <c r="A36" s="26" t="s">
        <v>25</v>
      </c>
      <c r="B36" s="38">
        <f t="shared" ref="B36:K37" si="9">B37</f>
        <v>270830</v>
      </c>
      <c r="C36" s="38">
        <f t="shared" si="9"/>
        <v>270830</v>
      </c>
      <c r="D36" s="42">
        <f t="shared" si="9"/>
        <v>13119.64</v>
      </c>
      <c r="E36" s="4">
        <f t="shared" si="9"/>
        <v>19819.009999999998</v>
      </c>
      <c r="F36" s="4">
        <f t="shared" si="9"/>
        <v>36577.620000000003</v>
      </c>
      <c r="G36" s="4">
        <f t="shared" si="9"/>
        <v>13152.27</v>
      </c>
      <c r="H36" s="4">
        <f t="shared" si="9"/>
        <v>14387.52</v>
      </c>
      <c r="I36" s="4">
        <f t="shared" si="9"/>
        <v>24735.279999999999</v>
      </c>
      <c r="J36" s="4">
        <f t="shared" si="9"/>
        <v>13955.45</v>
      </c>
      <c r="K36" s="4">
        <f t="shared" si="9"/>
        <v>21907.919999999998</v>
      </c>
      <c r="L36" s="4">
        <f t="shared" ref="L36:O37" si="10">L37</f>
        <v>14325.54</v>
      </c>
      <c r="M36" s="4">
        <f t="shared" si="10"/>
        <v>15831.62</v>
      </c>
      <c r="N36" s="4">
        <f t="shared" si="10"/>
        <v>27169.51</v>
      </c>
      <c r="O36" s="4">
        <f t="shared" si="10"/>
        <v>8353.23</v>
      </c>
      <c r="P36" s="24">
        <f>P37</f>
        <v>223334.61000000004</v>
      </c>
    </row>
    <row r="37" spans="1:16">
      <c r="A37" s="26" t="s">
        <v>40</v>
      </c>
      <c r="B37" s="38">
        <f t="shared" si="9"/>
        <v>270830</v>
      </c>
      <c r="C37" s="38">
        <f t="shared" si="9"/>
        <v>270830</v>
      </c>
      <c r="D37" s="42">
        <f t="shared" si="9"/>
        <v>13119.64</v>
      </c>
      <c r="E37" s="4">
        <f t="shared" si="9"/>
        <v>19819.009999999998</v>
      </c>
      <c r="F37" s="4">
        <f t="shared" si="9"/>
        <v>36577.620000000003</v>
      </c>
      <c r="G37" s="4">
        <f t="shared" si="9"/>
        <v>13152.27</v>
      </c>
      <c r="H37" s="4">
        <f t="shared" si="9"/>
        <v>14387.52</v>
      </c>
      <c r="I37" s="4">
        <f t="shared" si="9"/>
        <v>24735.279999999999</v>
      </c>
      <c r="J37" s="4">
        <f t="shared" si="9"/>
        <v>13955.45</v>
      </c>
      <c r="K37" s="4">
        <f t="shared" si="9"/>
        <v>21907.919999999998</v>
      </c>
      <c r="L37" s="4">
        <f t="shared" si="10"/>
        <v>14325.54</v>
      </c>
      <c r="M37" s="4">
        <f t="shared" si="10"/>
        <v>15831.62</v>
      </c>
      <c r="N37" s="4">
        <f t="shared" si="10"/>
        <v>27169.51</v>
      </c>
      <c r="O37" s="4">
        <f t="shared" si="10"/>
        <v>8353.23</v>
      </c>
      <c r="P37" s="24">
        <f>P38</f>
        <v>223334.61000000004</v>
      </c>
    </row>
    <row r="38" spans="1:16">
      <c r="A38" s="26" t="s">
        <v>41</v>
      </c>
      <c r="B38" s="40">
        <v>270830</v>
      </c>
      <c r="C38" s="40">
        <v>270830</v>
      </c>
      <c r="D38" s="42">
        <v>13119.64</v>
      </c>
      <c r="E38" s="4">
        <v>19819.009999999998</v>
      </c>
      <c r="F38" s="4">
        <v>36577.620000000003</v>
      </c>
      <c r="G38" s="6">
        <v>13152.27</v>
      </c>
      <c r="H38" s="4">
        <v>14387.52</v>
      </c>
      <c r="I38" s="4">
        <v>24735.279999999999</v>
      </c>
      <c r="J38" s="4">
        <v>13955.45</v>
      </c>
      <c r="K38" s="4">
        <v>21907.919999999998</v>
      </c>
      <c r="L38" s="4">
        <v>14325.54</v>
      </c>
      <c r="M38" s="4">
        <v>15831.62</v>
      </c>
      <c r="N38" s="4">
        <v>27169.51</v>
      </c>
      <c r="O38" s="5">
        <v>8353.23</v>
      </c>
      <c r="P38" s="24">
        <f t="shared" si="2"/>
        <v>223334.61000000004</v>
      </c>
    </row>
    <row r="39" spans="1:16">
      <c r="A39" s="31" t="s">
        <v>50</v>
      </c>
      <c r="B39" s="32"/>
      <c r="C39" s="33"/>
      <c r="D39" s="34">
        <f>D17</f>
        <v>17004.599999999999</v>
      </c>
      <c r="E39" s="34">
        <f>E17</f>
        <v>28683.39</v>
      </c>
      <c r="F39" s="34">
        <f t="shared" ref="F39:O39" si="11">F17</f>
        <v>45365.78</v>
      </c>
      <c r="G39" s="34">
        <f t="shared" si="11"/>
        <v>89702.42</v>
      </c>
      <c r="H39" s="34">
        <f t="shared" si="11"/>
        <v>20027.27</v>
      </c>
      <c r="I39" s="34">
        <f t="shared" si="11"/>
        <v>30333.769999999997</v>
      </c>
      <c r="J39" s="34">
        <f t="shared" si="11"/>
        <v>19726.620000000003</v>
      </c>
      <c r="K39" s="34">
        <f t="shared" si="11"/>
        <v>28563.129999999997</v>
      </c>
      <c r="L39" s="34">
        <f t="shared" si="11"/>
        <v>23509.420000000002</v>
      </c>
      <c r="M39" s="34">
        <f t="shared" si="11"/>
        <v>21702.620000000003</v>
      </c>
      <c r="N39" s="34">
        <f t="shared" si="11"/>
        <v>32662.14</v>
      </c>
      <c r="O39" s="34">
        <f t="shared" si="11"/>
        <v>16694.489999999998</v>
      </c>
      <c r="P39" s="35">
        <f>SUM(D39:O39)</f>
        <v>373975.64999999997</v>
      </c>
    </row>
    <row r="40" spans="1:16" s="2" customFormat="1">
      <c r="A40" s="29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1:16" s="2" customFormat="1">
      <c r="A41" s="19" t="s">
        <v>31</v>
      </c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s="2" customFormat="1">
      <c r="A42" s="18" t="s">
        <v>37</v>
      </c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s="2" customFormat="1">
      <c r="A43" s="18" t="s">
        <v>36</v>
      </c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>
      <c r="A44" s="17" t="s">
        <v>32</v>
      </c>
      <c r="B44" s="9"/>
      <c r="C44" s="9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</row>
    <row r="45" spans="1:16">
      <c r="A45" s="28" t="s">
        <v>49</v>
      </c>
      <c r="B45" s="9"/>
      <c r="C45" s="9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</row>
    <row r="46" spans="1:16">
      <c r="A46" s="27"/>
      <c r="B46" s="9"/>
      <c r="C46" s="9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</row>
    <row r="47" spans="1:16">
      <c r="A47" s="27"/>
      <c r="B47" s="9"/>
      <c r="C47" s="9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</row>
    <row r="48" spans="1:16">
      <c r="B48" s="9"/>
      <c r="C48" s="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3"/>
      <c r="O48" s="14"/>
      <c r="P48" s="15"/>
    </row>
    <row r="49" spans="1:3">
      <c r="A49" s="16"/>
    </row>
    <row r="50" spans="1:3">
      <c r="A50" s="16"/>
    </row>
    <row r="52" spans="1:3">
      <c r="B52" s="1"/>
      <c r="C52" s="1"/>
    </row>
  </sheetData>
  <mergeCells count="10">
    <mergeCell ref="A16:P16"/>
    <mergeCell ref="A10:P10"/>
    <mergeCell ref="A11:P11"/>
    <mergeCell ref="A12:P12"/>
    <mergeCell ref="N13:P13"/>
    <mergeCell ref="A14:A15"/>
    <mergeCell ref="B14:B15"/>
    <mergeCell ref="C14:C15"/>
    <mergeCell ref="D14:O14"/>
    <mergeCell ref="P14:P15"/>
  </mergeCells>
  <pageMargins left="0.25" right="0.25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Oliveira Costa</dc:creator>
  <cp:lastModifiedBy>Vivian Oliveira Costa</cp:lastModifiedBy>
  <cp:lastPrinted>2024-05-16T14:37:55Z</cp:lastPrinted>
  <dcterms:created xsi:type="dcterms:W3CDTF">2023-07-25T11:23:48Z</dcterms:created>
  <dcterms:modified xsi:type="dcterms:W3CDTF">2024-05-16T14:38:01Z</dcterms:modified>
</cp:coreProperties>
</file>